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K26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K34" i="1"/>
  <c r="K16" i="1" s="1"/>
  <c r="L33" i="1"/>
  <c r="L32" i="1"/>
  <c r="L31" i="1"/>
  <c r="L30" i="1"/>
  <c r="J31" i="1"/>
  <c r="J32" i="1"/>
  <c r="J33" i="1"/>
  <c r="J30" i="1"/>
  <c r="K25" i="1"/>
  <c r="D10" i="1"/>
  <c r="D9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K21" i="1"/>
  <c r="K22" i="1" s="1"/>
  <c r="K37" i="1" s="1"/>
  <c r="M20" i="1"/>
  <c r="M25" i="1" s="1"/>
  <c r="N20" i="1"/>
  <c r="N25" i="1" s="1"/>
  <c r="O20" i="1"/>
  <c r="P20" i="1"/>
  <c r="Q20" i="1"/>
  <c r="R20" i="1"/>
  <c r="R25" i="1" s="1"/>
  <c r="S20" i="1"/>
  <c r="T20" i="1"/>
  <c r="U20" i="1"/>
  <c r="U25" i="1" s="1"/>
  <c r="V20" i="1"/>
  <c r="V25" i="1" s="1"/>
  <c r="W20" i="1"/>
  <c r="X20" i="1"/>
  <c r="Y20" i="1"/>
  <c r="Y25" i="1" s="1"/>
  <c r="Z20" i="1"/>
  <c r="Z25" i="1" s="1"/>
  <c r="AA20" i="1"/>
  <c r="AB20" i="1"/>
  <c r="AC20" i="1"/>
  <c r="AC25" i="1" s="1"/>
  <c r="L22" i="1"/>
  <c r="L9" i="1" s="1"/>
  <c r="L11" i="1" s="1"/>
  <c r="B11" i="1"/>
  <c r="K14" i="1" s="1"/>
  <c r="D11" i="1" l="1"/>
  <c r="T38" i="1" s="1"/>
  <c r="K40" i="1"/>
  <c r="K27" i="1"/>
  <c r="K39" i="1" s="1"/>
  <c r="AA22" i="1"/>
  <c r="AA9" i="1" s="1"/>
  <c r="AA11" i="1" s="1"/>
  <c r="W22" i="1"/>
  <c r="W9" i="1" s="1"/>
  <c r="W11" i="1" s="1"/>
  <c r="W3" i="1" s="1"/>
  <c r="S22" i="1"/>
  <c r="S9" i="1" s="1"/>
  <c r="S11" i="1" s="1"/>
  <c r="O22" i="1"/>
  <c r="O9" i="1" s="1"/>
  <c r="O11" i="1" s="1"/>
  <c r="O3" i="1" s="1"/>
  <c r="V34" i="1"/>
  <c r="V40" i="1" s="1"/>
  <c r="L34" i="1"/>
  <c r="K41" i="1"/>
  <c r="Z27" i="1"/>
  <c r="Z39" i="1" s="1"/>
  <c r="V27" i="1"/>
  <c r="V39" i="1" s="1"/>
  <c r="R27" i="1"/>
  <c r="R39" i="1" s="1"/>
  <c r="N27" i="1"/>
  <c r="N39" i="1" s="1"/>
  <c r="AC27" i="1"/>
  <c r="AC39" i="1" s="1"/>
  <c r="Y27" i="1"/>
  <c r="Y39" i="1" s="1"/>
  <c r="U27" i="1"/>
  <c r="U39" i="1" s="1"/>
  <c r="M27" i="1"/>
  <c r="M39" i="1" s="1"/>
  <c r="O38" i="1"/>
  <c r="AB38" i="1"/>
  <c r="M38" i="1"/>
  <c r="Q38" i="1"/>
  <c r="Y38" i="1"/>
  <c r="AC38" i="1"/>
  <c r="N38" i="1"/>
  <c r="V38" i="1"/>
  <c r="Z38" i="1"/>
  <c r="L38" i="1"/>
  <c r="W38" i="1"/>
  <c r="AA38" i="1"/>
  <c r="P38" i="1"/>
  <c r="AA3" i="1"/>
  <c r="S3" i="1"/>
  <c r="L3" i="1"/>
  <c r="R34" i="1"/>
  <c r="N34" i="1"/>
  <c r="S37" i="1"/>
  <c r="K9" i="1"/>
  <c r="Z34" i="1"/>
  <c r="L37" i="1"/>
  <c r="Q22" i="1"/>
  <c r="AA25" i="1"/>
  <c r="AB22" i="1"/>
  <c r="X22" i="1"/>
  <c r="T22" i="1"/>
  <c r="P22" i="1"/>
  <c r="U22" i="1"/>
  <c r="W25" i="1"/>
  <c r="AA34" i="1"/>
  <c r="W34" i="1"/>
  <c r="S34" i="1"/>
  <c r="O34" i="1"/>
  <c r="S25" i="1"/>
  <c r="S27" i="1" s="1"/>
  <c r="S39" i="1" s="1"/>
  <c r="O25" i="1"/>
  <c r="AB34" i="1"/>
  <c r="X34" i="1"/>
  <c r="T34" i="1"/>
  <c r="P34" i="1"/>
  <c r="AC34" i="1"/>
  <c r="Y34" i="1"/>
  <c r="U34" i="1"/>
  <c r="Q34" i="1"/>
  <c r="M34" i="1"/>
  <c r="AC22" i="1"/>
  <c r="M22" i="1"/>
  <c r="Y22" i="1"/>
  <c r="Q25" i="1"/>
  <c r="Q27" i="1" s="1"/>
  <c r="Q39" i="1" s="1"/>
  <c r="Z22" i="1"/>
  <c r="V22" i="1"/>
  <c r="R22" i="1"/>
  <c r="N22" i="1"/>
  <c r="AB25" i="1"/>
  <c r="AB27" i="1" s="1"/>
  <c r="AB39" i="1" s="1"/>
  <c r="X25" i="1"/>
  <c r="X27" i="1" s="1"/>
  <c r="X39" i="1" s="1"/>
  <c r="T25" i="1"/>
  <c r="T27" i="1" s="1"/>
  <c r="T39" i="1" s="1"/>
  <c r="P25" i="1"/>
  <c r="P27" i="1" s="1"/>
  <c r="P39" i="1" s="1"/>
  <c r="L25" i="1"/>
  <c r="L27" i="1" s="1"/>
  <c r="L39" i="1" s="1"/>
  <c r="K15" i="1"/>
  <c r="K17" i="1" s="1"/>
  <c r="K4" i="1" s="1"/>
  <c r="M15" i="1" l="1"/>
  <c r="X38" i="1"/>
  <c r="S38" i="1"/>
  <c r="R38" i="1"/>
  <c r="U38" i="1"/>
  <c r="Y15" i="1"/>
  <c r="W37" i="1"/>
  <c r="AA37" i="1"/>
  <c r="O37" i="1"/>
  <c r="V15" i="1"/>
  <c r="U15" i="1"/>
  <c r="V16" i="1"/>
  <c r="Q16" i="1"/>
  <c r="Q40" i="1"/>
  <c r="P16" i="1"/>
  <c r="P40" i="1"/>
  <c r="W16" i="1"/>
  <c r="W40" i="1"/>
  <c r="U16" i="1"/>
  <c r="U17" i="1" s="1"/>
  <c r="U4" i="1" s="1"/>
  <c r="U40" i="1"/>
  <c r="T16" i="1"/>
  <c r="T40" i="1"/>
  <c r="AA16" i="1"/>
  <c r="AA40" i="1"/>
  <c r="N16" i="1"/>
  <c r="N40" i="1"/>
  <c r="Y16" i="1"/>
  <c r="Y17" i="1" s="1"/>
  <c r="Y4" i="1" s="1"/>
  <c r="Y40" i="1"/>
  <c r="X16" i="1"/>
  <c r="X40" i="1"/>
  <c r="O16" i="1"/>
  <c r="O40" i="1"/>
  <c r="R16" i="1"/>
  <c r="R40" i="1"/>
  <c r="M16" i="1"/>
  <c r="M40" i="1"/>
  <c r="AC16" i="1"/>
  <c r="AC40" i="1"/>
  <c r="AB16" i="1"/>
  <c r="AB40" i="1"/>
  <c r="S16" i="1"/>
  <c r="S40" i="1"/>
  <c r="S41" i="1" s="1"/>
  <c r="Z16" i="1"/>
  <c r="Z40" i="1"/>
  <c r="L16" i="1"/>
  <c r="L40" i="1"/>
  <c r="L41" i="1" s="1"/>
  <c r="AC15" i="1"/>
  <c r="N15" i="1"/>
  <c r="N17" i="1" s="1"/>
  <c r="N4" i="1" s="1"/>
  <c r="Z15" i="1"/>
  <c r="R15" i="1"/>
  <c r="Q15" i="1"/>
  <c r="K11" i="1"/>
  <c r="K3" i="1" s="1"/>
  <c r="K5" i="1" s="1"/>
  <c r="K6" i="1" s="1"/>
  <c r="X15" i="1"/>
  <c r="U9" i="1"/>
  <c r="U37" i="1"/>
  <c r="AB9" i="1"/>
  <c r="AB37" i="1"/>
  <c r="N9" i="1"/>
  <c r="N37" i="1"/>
  <c r="N41" i="1" s="1"/>
  <c r="O27" i="1"/>
  <c r="O39" i="1" s="1"/>
  <c r="P9" i="1"/>
  <c r="P37" i="1"/>
  <c r="AA27" i="1"/>
  <c r="AA39" i="1" s="1"/>
  <c r="Z9" i="1"/>
  <c r="Z37" i="1"/>
  <c r="R9" i="1"/>
  <c r="R37" i="1"/>
  <c r="M9" i="1"/>
  <c r="M37" i="1"/>
  <c r="T9" i="1"/>
  <c r="T37" i="1"/>
  <c r="T41" i="1" s="1"/>
  <c r="Q9" i="1"/>
  <c r="Q37" i="1"/>
  <c r="V9" i="1"/>
  <c r="V37" i="1"/>
  <c r="V41" i="1" s="1"/>
  <c r="Y9" i="1"/>
  <c r="Y37" i="1"/>
  <c r="AC9" i="1"/>
  <c r="AC37" i="1"/>
  <c r="W27" i="1"/>
  <c r="X9" i="1"/>
  <c r="X37" i="1"/>
  <c r="M17" i="1"/>
  <c r="M4" i="1" s="1"/>
  <c r="S15" i="1"/>
  <c r="P15" i="1"/>
  <c r="T15" i="1"/>
  <c r="L15" i="1"/>
  <c r="AB15" i="1"/>
  <c r="R41" i="1" l="1"/>
  <c r="U41" i="1"/>
  <c r="AA41" i="1"/>
  <c r="V17" i="1"/>
  <c r="V4" i="1" s="1"/>
  <c r="P41" i="1"/>
  <c r="AC17" i="1"/>
  <c r="AC4" i="1" s="1"/>
  <c r="X17" i="1"/>
  <c r="X4" i="1" s="1"/>
  <c r="Y41" i="1"/>
  <c r="Z17" i="1"/>
  <c r="Z4" i="1" s="1"/>
  <c r="P17" i="1"/>
  <c r="P4" i="1" s="1"/>
  <c r="AC41" i="1"/>
  <c r="L17" i="1"/>
  <c r="L4" i="1" s="1"/>
  <c r="L5" i="1" s="1"/>
  <c r="L6" i="1" s="1"/>
  <c r="T17" i="1"/>
  <c r="T4" i="1" s="1"/>
  <c r="X41" i="1"/>
  <c r="Q41" i="1"/>
  <c r="M41" i="1"/>
  <c r="Z41" i="1"/>
  <c r="AB41" i="1"/>
  <c r="Q17" i="1"/>
  <c r="Q4" i="1" s="1"/>
  <c r="AB17" i="1"/>
  <c r="AB4" i="1" s="1"/>
  <c r="S17" i="1"/>
  <c r="S4" i="1" s="1"/>
  <c r="S5" i="1" s="1"/>
  <c r="O41" i="1"/>
  <c r="R17" i="1"/>
  <c r="R4" i="1" s="1"/>
  <c r="AC11" i="1"/>
  <c r="AC3" i="1" s="1"/>
  <c r="AC5" i="1" s="1"/>
  <c r="X11" i="1"/>
  <c r="X3" i="1" s="1"/>
  <c r="T11" i="1"/>
  <c r="T3" i="1" s="1"/>
  <c r="R11" i="1"/>
  <c r="R3" i="1" s="1"/>
  <c r="AA15" i="1"/>
  <c r="AA17" i="1" s="1"/>
  <c r="AA4" i="1" s="1"/>
  <c r="AA5" i="1" s="1"/>
  <c r="O15" i="1"/>
  <c r="O17" i="1" s="1"/>
  <c r="O4" i="1" s="1"/>
  <c r="O5" i="1" s="1"/>
  <c r="AB11" i="1"/>
  <c r="AB3" i="1" s="1"/>
  <c r="V11" i="1"/>
  <c r="V3" i="1" s="1"/>
  <c r="W15" i="1"/>
  <c r="W17" i="1" s="1"/>
  <c r="W4" i="1" s="1"/>
  <c r="W5" i="1" s="1"/>
  <c r="W39" i="1"/>
  <c r="W41" i="1" s="1"/>
  <c r="Y11" i="1"/>
  <c r="Y3" i="1" s="1"/>
  <c r="Y5" i="1" s="1"/>
  <c r="Q11" i="1"/>
  <c r="Q3" i="1" s="1"/>
  <c r="M11" i="1"/>
  <c r="M3" i="1" s="1"/>
  <c r="M5" i="1" s="1"/>
  <c r="Z11" i="1"/>
  <c r="Z3" i="1" s="1"/>
  <c r="P11" i="1"/>
  <c r="P3" i="1" s="1"/>
  <c r="N11" i="1"/>
  <c r="N3" i="1" s="1"/>
  <c r="N5" i="1" s="1"/>
  <c r="U11" i="1"/>
  <c r="U3" i="1" s="1"/>
  <c r="U5" i="1" s="1"/>
  <c r="V5" i="1" l="1"/>
  <c r="Z5" i="1"/>
  <c r="X5" i="1"/>
  <c r="P5" i="1"/>
  <c r="AB5" i="1"/>
  <c r="T5" i="1"/>
  <c r="Q5" i="1"/>
  <c r="R5" i="1"/>
  <c r="G2" i="1"/>
  <c r="G5" i="1" s="1"/>
  <c r="G7" i="1" s="1"/>
  <c r="G9" i="1" s="1"/>
  <c r="M6" i="1"/>
  <c r="N6" i="1" s="1"/>
  <c r="O6" i="1" s="1"/>
  <c r="P6" i="1" l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</calcChain>
</file>

<file path=xl/sharedStrings.xml><?xml version="1.0" encoding="utf-8"?>
<sst xmlns="http://schemas.openxmlformats.org/spreadsheetml/2006/main" count="57" uniqueCount="45">
  <si>
    <t>Продажи</t>
  </si>
  <si>
    <t>Наименование</t>
  </si>
  <si>
    <t>Цена за единицу</t>
  </si>
  <si>
    <t>Инвестиции</t>
  </si>
  <si>
    <t>Ремонт помещения</t>
  </si>
  <si>
    <t>Оборудование</t>
  </si>
  <si>
    <t>Итого</t>
  </si>
  <si>
    <t>Переменные расходы в расчете на единицу</t>
  </si>
  <si>
    <t>Материальные расходы</t>
  </si>
  <si>
    <t>Заработная плата</t>
  </si>
  <si>
    <t>Постоянные расходы</t>
  </si>
  <si>
    <t>Постоянные расходы в месяц</t>
  </si>
  <si>
    <t>Аренда</t>
  </si>
  <si>
    <t>Коммунальные расходы</t>
  </si>
  <si>
    <t>Административная заработная плата</t>
  </si>
  <si>
    <t>Период</t>
  </si>
  <si>
    <t>Cash In</t>
  </si>
  <si>
    <t>Cash Out</t>
  </si>
  <si>
    <t>Net Cash</t>
  </si>
  <si>
    <t>Cash In:</t>
  </si>
  <si>
    <t>Выручка</t>
  </si>
  <si>
    <t>Другие расходы</t>
  </si>
  <si>
    <t>Cash Out:</t>
  </si>
  <si>
    <t>Переменные расходы</t>
  </si>
  <si>
    <t>Продажи в шт.</t>
  </si>
  <si>
    <t>Цена</t>
  </si>
  <si>
    <t>Стоимость</t>
  </si>
  <si>
    <t>Амортизация в месяц</t>
  </si>
  <si>
    <t>Амортизационный срок в месяцах</t>
  </si>
  <si>
    <t>Продажи (повтор)</t>
  </si>
  <si>
    <t>Нарастающий итог</t>
  </si>
  <si>
    <t>Норма переменных расходов</t>
  </si>
  <si>
    <t>Расчет прибыли</t>
  </si>
  <si>
    <t>Капитал</t>
  </si>
  <si>
    <t>Амортизация</t>
  </si>
  <si>
    <t>Прибыль</t>
  </si>
  <si>
    <t>Прибыль суммарно</t>
  </si>
  <si>
    <t>Количество месяцев</t>
  </si>
  <si>
    <t>Количество лет</t>
  </si>
  <si>
    <t>Среднегодовая прибыль</t>
  </si>
  <si>
    <t>Рентабельность инвестиций</t>
  </si>
  <si>
    <t>Базовое значение рентабельности</t>
  </si>
  <si>
    <t>Отклонение</t>
  </si>
  <si>
    <t>Продажи ед. в мес.</t>
  </si>
  <si>
    <t>Упрощенная модель инвестиционного проекта для вебинара 04 марта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</si>
</sst>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0" borderId="1" xfId="0" applyNumberFormat="1" applyBorder="1"/>
    <xf numFmtId="3" fontId="0" fillId="6" borderId="1" xfId="0" applyNumberFormat="1" applyFill="1" applyBorder="1"/>
    <xf numFmtId="0" fontId="0" fillId="0" borderId="1" xfId="0" applyFill="1" applyBorder="1"/>
    <xf numFmtId="9" fontId="0" fillId="7" borderId="1" xfId="1" applyFont="1" applyFill="1" applyBorder="1"/>
    <xf numFmtId="9" fontId="0" fillId="2" borderId="1" xfId="0" applyNumberFormat="1" applyFill="1" applyBorder="1"/>
    <xf numFmtId="9" fontId="0" fillId="3" borderId="1" xfId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zoomScaleNormal="100" workbookViewId="0">
      <selection activeCell="A2" sqref="A2"/>
    </sheetView>
  </sheetViews>
  <sheetFormatPr defaultRowHeight="15" x14ac:dyDescent="0.25"/>
  <cols>
    <col min="1" max="1" width="10" customWidth="1"/>
    <col min="6" max="6" width="9.5703125" customWidth="1"/>
    <col min="9" max="9" width="9.140625" style="4"/>
    <col min="10" max="10" width="8.140625" customWidth="1"/>
    <col min="11" max="12" width="9.5703125" bestFit="1" customWidth="1"/>
    <col min="13" max="13" width="9.7109375" customWidth="1"/>
    <col min="14" max="15" width="9.85546875" customWidth="1"/>
    <col min="30" max="30" width="9.140625" style="5"/>
  </cols>
  <sheetData>
    <row r="1" spans="1:29" x14ac:dyDescent="0.25">
      <c r="A1" t="s">
        <v>44</v>
      </c>
      <c r="J1" s="1" t="s">
        <v>15</v>
      </c>
      <c r="K1" s="1">
        <v>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</row>
    <row r="2" spans="1:29" x14ac:dyDescent="0.25">
      <c r="F2" s="1" t="s">
        <v>36</v>
      </c>
      <c r="G2" s="8">
        <f>SUM(K41:AC41)</f>
        <v>2454000</v>
      </c>
    </row>
    <row r="3" spans="1:29" x14ac:dyDescent="0.25">
      <c r="A3" t="s">
        <v>0</v>
      </c>
      <c r="F3" s="1" t="s">
        <v>37</v>
      </c>
      <c r="G3" s="2">
        <v>18</v>
      </c>
      <c r="J3" s="1" t="s">
        <v>16</v>
      </c>
      <c r="K3" s="9">
        <f t="shared" ref="K3:AC3" si="0">K11</f>
        <v>1500000</v>
      </c>
      <c r="L3" s="9">
        <f t="shared" si="0"/>
        <v>132000</v>
      </c>
      <c r="M3" s="9">
        <f t="shared" si="0"/>
        <v>800000</v>
      </c>
      <c r="N3" s="9">
        <f t="shared" si="0"/>
        <v>800000</v>
      </c>
      <c r="O3" s="9">
        <f t="shared" si="0"/>
        <v>800000</v>
      </c>
      <c r="P3" s="9">
        <f t="shared" si="0"/>
        <v>800000</v>
      </c>
      <c r="Q3" s="9">
        <f t="shared" si="0"/>
        <v>800000</v>
      </c>
      <c r="R3" s="9">
        <f t="shared" si="0"/>
        <v>800000</v>
      </c>
      <c r="S3" s="9">
        <f t="shared" si="0"/>
        <v>800000</v>
      </c>
      <c r="T3" s="9">
        <f t="shared" si="0"/>
        <v>800000</v>
      </c>
      <c r="U3" s="9">
        <f t="shared" si="0"/>
        <v>800000</v>
      </c>
      <c r="V3" s="9">
        <f t="shared" si="0"/>
        <v>800000</v>
      </c>
      <c r="W3" s="9">
        <f t="shared" si="0"/>
        <v>800000</v>
      </c>
      <c r="X3" s="9">
        <f t="shared" si="0"/>
        <v>800000</v>
      </c>
      <c r="Y3" s="9">
        <f t="shared" si="0"/>
        <v>800000</v>
      </c>
      <c r="Z3" s="9">
        <f t="shared" si="0"/>
        <v>800000</v>
      </c>
      <c r="AA3" s="9">
        <f t="shared" si="0"/>
        <v>800000</v>
      </c>
      <c r="AB3" s="9">
        <f t="shared" si="0"/>
        <v>800000</v>
      </c>
      <c r="AC3" s="9">
        <f t="shared" si="0"/>
        <v>800000</v>
      </c>
    </row>
    <row r="4" spans="1:29" x14ac:dyDescent="0.25">
      <c r="A4" s="1" t="s">
        <v>43</v>
      </c>
      <c r="B4" s="7">
        <v>1000</v>
      </c>
      <c r="F4" s="1" t="s">
        <v>38</v>
      </c>
      <c r="G4" s="3">
        <f>G3/12</f>
        <v>1.5</v>
      </c>
      <c r="J4" s="1" t="s">
        <v>17</v>
      </c>
      <c r="K4" s="9">
        <f t="shared" ref="K4:AC4" si="1">K17</f>
        <v>1500000</v>
      </c>
      <c r="L4" s="9">
        <f t="shared" si="1"/>
        <v>132000</v>
      </c>
      <c r="M4" s="9">
        <f t="shared" si="1"/>
        <v>632000</v>
      </c>
      <c r="N4" s="9">
        <f t="shared" si="1"/>
        <v>632000</v>
      </c>
      <c r="O4" s="9">
        <f t="shared" si="1"/>
        <v>632000</v>
      </c>
      <c r="P4" s="9">
        <f t="shared" si="1"/>
        <v>632000</v>
      </c>
      <c r="Q4" s="9">
        <f t="shared" si="1"/>
        <v>632000</v>
      </c>
      <c r="R4" s="9">
        <f t="shared" si="1"/>
        <v>632000</v>
      </c>
      <c r="S4" s="9">
        <f t="shared" si="1"/>
        <v>632000</v>
      </c>
      <c r="T4" s="9">
        <f t="shared" si="1"/>
        <v>632000</v>
      </c>
      <c r="U4" s="9">
        <f t="shared" si="1"/>
        <v>632000</v>
      </c>
      <c r="V4" s="9">
        <f t="shared" si="1"/>
        <v>632000</v>
      </c>
      <c r="W4" s="9">
        <f t="shared" si="1"/>
        <v>632000</v>
      </c>
      <c r="X4" s="9">
        <f t="shared" si="1"/>
        <v>632000</v>
      </c>
      <c r="Y4" s="9">
        <f t="shared" si="1"/>
        <v>632000</v>
      </c>
      <c r="Z4" s="9">
        <f t="shared" si="1"/>
        <v>632000</v>
      </c>
      <c r="AA4" s="9">
        <f t="shared" si="1"/>
        <v>632000</v>
      </c>
      <c r="AB4" s="9">
        <f t="shared" si="1"/>
        <v>632000</v>
      </c>
      <c r="AC4" s="9">
        <f t="shared" si="1"/>
        <v>632000</v>
      </c>
    </row>
    <row r="5" spans="1:29" x14ac:dyDescent="0.25">
      <c r="A5" s="1" t="s">
        <v>2</v>
      </c>
      <c r="B5" s="7">
        <v>800</v>
      </c>
      <c r="F5" s="11" t="s">
        <v>39</v>
      </c>
      <c r="G5" s="8">
        <f>G2/G4</f>
        <v>1636000</v>
      </c>
      <c r="J5" s="1" t="s">
        <v>18</v>
      </c>
      <c r="K5" s="9">
        <f>K3-K4</f>
        <v>0</v>
      </c>
      <c r="L5" s="9">
        <f t="shared" ref="L5:AC5" si="2">L3-L4</f>
        <v>0</v>
      </c>
      <c r="M5" s="9">
        <f t="shared" si="2"/>
        <v>168000</v>
      </c>
      <c r="N5" s="9">
        <f t="shared" si="2"/>
        <v>168000</v>
      </c>
      <c r="O5" s="9">
        <f t="shared" si="2"/>
        <v>168000</v>
      </c>
      <c r="P5" s="9">
        <f t="shared" si="2"/>
        <v>168000</v>
      </c>
      <c r="Q5" s="9">
        <f t="shared" si="2"/>
        <v>168000</v>
      </c>
      <c r="R5" s="9">
        <f t="shared" si="2"/>
        <v>168000</v>
      </c>
      <c r="S5" s="9">
        <f t="shared" si="2"/>
        <v>168000</v>
      </c>
      <c r="T5" s="9">
        <f t="shared" si="2"/>
        <v>168000</v>
      </c>
      <c r="U5" s="9">
        <f t="shared" si="2"/>
        <v>168000</v>
      </c>
      <c r="V5" s="9">
        <f t="shared" si="2"/>
        <v>168000</v>
      </c>
      <c r="W5" s="9">
        <f t="shared" si="2"/>
        <v>168000</v>
      </c>
      <c r="X5" s="9">
        <f t="shared" si="2"/>
        <v>168000</v>
      </c>
      <c r="Y5" s="9">
        <f t="shared" si="2"/>
        <v>168000</v>
      </c>
      <c r="Z5" s="9">
        <f t="shared" si="2"/>
        <v>168000</v>
      </c>
      <c r="AA5" s="9">
        <f t="shared" si="2"/>
        <v>168000</v>
      </c>
      <c r="AB5" s="9">
        <f t="shared" si="2"/>
        <v>168000</v>
      </c>
      <c r="AC5" s="9">
        <f t="shared" si="2"/>
        <v>168000</v>
      </c>
    </row>
    <row r="6" spans="1:29" x14ac:dyDescent="0.25">
      <c r="J6" s="1" t="s">
        <v>30</v>
      </c>
      <c r="K6" s="10">
        <f>K5</f>
        <v>0</v>
      </c>
      <c r="L6" s="9">
        <f>K6+L5</f>
        <v>0</v>
      </c>
      <c r="M6" s="9">
        <f t="shared" ref="M6:AC6" si="3">L6+M5</f>
        <v>168000</v>
      </c>
      <c r="N6" s="9">
        <f t="shared" si="3"/>
        <v>336000</v>
      </c>
      <c r="O6" s="9">
        <f t="shared" si="3"/>
        <v>504000</v>
      </c>
      <c r="P6" s="9">
        <f t="shared" si="3"/>
        <v>672000</v>
      </c>
      <c r="Q6" s="9">
        <f t="shared" si="3"/>
        <v>840000</v>
      </c>
      <c r="R6" s="9">
        <f t="shared" si="3"/>
        <v>1008000</v>
      </c>
      <c r="S6" s="9">
        <f t="shared" si="3"/>
        <v>1176000</v>
      </c>
      <c r="T6" s="9">
        <f t="shared" si="3"/>
        <v>1344000</v>
      </c>
      <c r="U6" s="9">
        <f t="shared" si="3"/>
        <v>1512000</v>
      </c>
      <c r="V6" s="9">
        <f t="shared" si="3"/>
        <v>1680000</v>
      </c>
      <c r="W6" s="9">
        <f t="shared" si="3"/>
        <v>1848000</v>
      </c>
      <c r="X6" s="9">
        <f t="shared" si="3"/>
        <v>2016000</v>
      </c>
      <c r="Y6" s="9">
        <f t="shared" si="3"/>
        <v>2184000</v>
      </c>
      <c r="Z6" s="9">
        <f t="shared" si="3"/>
        <v>2352000</v>
      </c>
      <c r="AA6" s="9">
        <f t="shared" si="3"/>
        <v>2520000</v>
      </c>
      <c r="AB6" s="9">
        <f t="shared" si="3"/>
        <v>2688000</v>
      </c>
      <c r="AC6" s="9">
        <f t="shared" si="3"/>
        <v>2856000</v>
      </c>
    </row>
    <row r="7" spans="1:29" x14ac:dyDescent="0.25">
      <c r="A7" t="s">
        <v>3</v>
      </c>
      <c r="F7" s="1" t="s">
        <v>40</v>
      </c>
      <c r="G7" s="12">
        <f>G5/B11</f>
        <v>1.0906666666666667</v>
      </c>
    </row>
    <row r="8" spans="1:29" x14ac:dyDescent="0.25">
      <c r="A8" s="1" t="s">
        <v>1</v>
      </c>
      <c r="B8" s="1" t="s">
        <v>26</v>
      </c>
      <c r="C8" s="1" t="s">
        <v>28</v>
      </c>
      <c r="D8" s="1" t="s">
        <v>27</v>
      </c>
      <c r="F8" s="11" t="s">
        <v>41</v>
      </c>
      <c r="G8" s="13">
        <v>1.0900000000000001</v>
      </c>
      <c r="J8" t="s">
        <v>19</v>
      </c>
    </row>
    <row r="9" spans="1:29" x14ac:dyDescent="0.25">
      <c r="A9" s="1" t="s">
        <v>4</v>
      </c>
      <c r="B9" s="7">
        <v>300000</v>
      </c>
      <c r="C9" s="2">
        <v>60</v>
      </c>
      <c r="D9" s="8">
        <f>B9/C9</f>
        <v>5000</v>
      </c>
      <c r="F9" s="1" t="s">
        <v>42</v>
      </c>
      <c r="G9" s="14">
        <f>(G7-G8)/G8</f>
        <v>6.1162079510696627E-4</v>
      </c>
      <c r="J9" s="1" t="s">
        <v>20</v>
      </c>
      <c r="K9" s="9">
        <f t="shared" ref="K9:AC9" si="4">K22</f>
        <v>0</v>
      </c>
      <c r="L9" s="9">
        <f t="shared" si="4"/>
        <v>0</v>
      </c>
      <c r="M9" s="9">
        <f t="shared" si="4"/>
        <v>800000</v>
      </c>
      <c r="N9" s="9">
        <f t="shared" si="4"/>
        <v>800000</v>
      </c>
      <c r="O9" s="9">
        <f t="shared" si="4"/>
        <v>800000</v>
      </c>
      <c r="P9" s="9">
        <f t="shared" si="4"/>
        <v>800000</v>
      </c>
      <c r="Q9" s="9">
        <f t="shared" si="4"/>
        <v>800000</v>
      </c>
      <c r="R9" s="9">
        <f t="shared" si="4"/>
        <v>800000</v>
      </c>
      <c r="S9" s="9">
        <f t="shared" si="4"/>
        <v>800000</v>
      </c>
      <c r="T9" s="9">
        <f t="shared" si="4"/>
        <v>800000</v>
      </c>
      <c r="U9" s="9">
        <f t="shared" si="4"/>
        <v>800000</v>
      </c>
      <c r="V9" s="9">
        <f t="shared" si="4"/>
        <v>800000</v>
      </c>
      <c r="W9" s="9">
        <f t="shared" si="4"/>
        <v>800000</v>
      </c>
      <c r="X9" s="9">
        <f t="shared" si="4"/>
        <v>800000</v>
      </c>
      <c r="Y9" s="9">
        <f t="shared" si="4"/>
        <v>800000</v>
      </c>
      <c r="Z9" s="9">
        <f t="shared" si="4"/>
        <v>800000</v>
      </c>
      <c r="AA9" s="9">
        <f t="shared" si="4"/>
        <v>800000</v>
      </c>
      <c r="AB9" s="9">
        <f t="shared" si="4"/>
        <v>800000</v>
      </c>
      <c r="AC9" s="9">
        <f t="shared" si="4"/>
        <v>800000</v>
      </c>
    </row>
    <row r="10" spans="1:29" x14ac:dyDescent="0.25">
      <c r="A10" s="1" t="s">
        <v>5</v>
      </c>
      <c r="B10" s="7">
        <v>1200000</v>
      </c>
      <c r="C10" s="2">
        <v>120</v>
      </c>
      <c r="D10" s="8">
        <f>B10/C10</f>
        <v>10000</v>
      </c>
      <c r="J10" s="1" t="s">
        <v>33</v>
      </c>
      <c r="K10" s="7">
        <v>1500000</v>
      </c>
      <c r="L10" s="7">
        <v>132000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A11" s="1" t="s">
        <v>6</v>
      </c>
      <c r="B11" s="8">
        <f>SUM(B9:B10)</f>
        <v>1500000</v>
      </c>
      <c r="D11" s="8">
        <f>SUM(D9:D10)</f>
        <v>15000</v>
      </c>
      <c r="J11" s="1" t="s">
        <v>6</v>
      </c>
      <c r="K11" s="9">
        <f>SUM(K9:K10)</f>
        <v>1500000</v>
      </c>
      <c r="L11" s="9">
        <f t="shared" ref="L11:AC11" si="5">SUM(L9:L10)</f>
        <v>132000</v>
      </c>
      <c r="M11" s="9">
        <f t="shared" si="5"/>
        <v>800000</v>
      </c>
      <c r="N11" s="9">
        <f t="shared" si="5"/>
        <v>800000</v>
      </c>
      <c r="O11" s="9">
        <f t="shared" si="5"/>
        <v>800000</v>
      </c>
      <c r="P11" s="9">
        <f t="shared" si="5"/>
        <v>800000</v>
      </c>
      <c r="Q11" s="9">
        <f t="shared" si="5"/>
        <v>800000</v>
      </c>
      <c r="R11" s="9">
        <f t="shared" si="5"/>
        <v>800000</v>
      </c>
      <c r="S11" s="9">
        <f t="shared" si="5"/>
        <v>800000</v>
      </c>
      <c r="T11" s="9">
        <f t="shared" si="5"/>
        <v>800000</v>
      </c>
      <c r="U11" s="9">
        <f t="shared" si="5"/>
        <v>800000</v>
      </c>
      <c r="V11" s="9">
        <f t="shared" si="5"/>
        <v>800000</v>
      </c>
      <c r="W11" s="9">
        <f t="shared" si="5"/>
        <v>800000</v>
      </c>
      <c r="X11" s="9">
        <f t="shared" si="5"/>
        <v>800000</v>
      </c>
      <c r="Y11" s="9">
        <f t="shared" si="5"/>
        <v>800000</v>
      </c>
      <c r="Z11" s="9">
        <f t="shared" si="5"/>
        <v>800000</v>
      </c>
      <c r="AA11" s="9">
        <f t="shared" si="5"/>
        <v>800000</v>
      </c>
      <c r="AB11" s="9">
        <f t="shared" si="5"/>
        <v>800000</v>
      </c>
      <c r="AC11" s="9">
        <f t="shared" si="5"/>
        <v>800000</v>
      </c>
    </row>
    <row r="13" spans="1:29" x14ac:dyDescent="0.25">
      <c r="A13" t="s">
        <v>7</v>
      </c>
      <c r="J13" t="s">
        <v>22</v>
      </c>
    </row>
    <row r="14" spans="1:29" x14ac:dyDescent="0.25">
      <c r="A14" s="1" t="s">
        <v>8</v>
      </c>
      <c r="B14" s="7">
        <v>200</v>
      </c>
      <c r="J14" s="1" t="s">
        <v>3</v>
      </c>
      <c r="K14" s="10">
        <f>B11</f>
        <v>1500000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 t="s">
        <v>9</v>
      </c>
      <c r="B15" s="7">
        <v>300</v>
      </c>
      <c r="J15" s="1" t="s">
        <v>23</v>
      </c>
      <c r="K15" s="9">
        <f t="shared" ref="K15:AC15" si="6">K27</f>
        <v>0</v>
      </c>
      <c r="L15" s="9">
        <f t="shared" si="6"/>
        <v>0</v>
      </c>
      <c r="M15" s="9">
        <f t="shared" si="6"/>
        <v>500000</v>
      </c>
      <c r="N15" s="9">
        <f t="shared" si="6"/>
        <v>500000</v>
      </c>
      <c r="O15" s="9">
        <f t="shared" si="6"/>
        <v>500000</v>
      </c>
      <c r="P15" s="9">
        <f t="shared" si="6"/>
        <v>500000</v>
      </c>
      <c r="Q15" s="9">
        <f t="shared" si="6"/>
        <v>500000</v>
      </c>
      <c r="R15" s="9">
        <f t="shared" si="6"/>
        <v>500000</v>
      </c>
      <c r="S15" s="9">
        <f t="shared" si="6"/>
        <v>500000</v>
      </c>
      <c r="T15" s="9">
        <f t="shared" si="6"/>
        <v>500000</v>
      </c>
      <c r="U15" s="9">
        <f t="shared" si="6"/>
        <v>500000</v>
      </c>
      <c r="V15" s="9">
        <f t="shared" si="6"/>
        <v>500000</v>
      </c>
      <c r="W15" s="9">
        <f t="shared" si="6"/>
        <v>500000</v>
      </c>
      <c r="X15" s="9">
        <f t="shared" si="6"/>
        <v>500000</v>
      </c>
      <c r="Y15" s="9">
        <f t="shared" si="6"/>
        <v>500000</v>
      </c>
      <c r="Z15" s="9">
        <f t="shared" si="6"/>
        <v>500000</v>
      </c>
      <c r="AA15" s="9">
        <f t="shared" si="6"/>
        <v>500000</v>
      </c>
      <c r="AB15" s="9">
        <f t="shared" si="6"/>
        <v>500000</v>
      </c>
      <c r="AC15" s="9">
        <f t="shared" si="6"/>
        <v>500000</v>
      </c>
    </row>
    <row r="16" spans="1:29" x14ac:dyDescent="0.25">
      <c r="J16" s="1" t="s">
        <v>10</v>
      </c>
      <c r="K16" s="9">
        <f t="shared" ref="K16:AC16" si="7">K34</f>
        <v>0</v>
      </c>
      <c r="L16" s="9">
        <f t="shared" si="7"/>
        <v>132000</v>
      </c>
      <c r="M16" s="9">
        <f t="shared" si="7"/>
        <v>132000</v>
      </c>
      <c r="N16" s="9">
        <f t="shared" si="7"/>
        <v>132000</v>
      </c>
      <c r="O16" s="9">
        <f t="shared" si="7"/>
        <v>132000</v>
      </c>
      <c r="P16" s="9">
        <f t="shared" si="7"/>
        <v>132000</v>
      </c>
      <c r="Q16" s="9">
        <f t="shared" si="7"/>
        <v>132000</v>
      </c>
      <c r="R16" s="9">
        <f t="shared" si="7"/>
        <v>132000</v>
      </c>
      <c r="S16" s="9">
        <f t="shared" si="7"/>
        <v>132000</v>
      </c>
      <c r="T16" s="9">
        <f t="shared" si="7"/>
        <v>132000</v>
      </c>
      <c r="U16" s="9">
        <f t="shared" si="7"/>
        <v>132000</v>
      </c>
      <c r="V16" s="9">
        <f t="shared" si="7"/>
        <v>132000</v>
      </c>
      <c r="W16" s="9">
        <f t="shared" si="7"/>
        <v>132000</v>
      </c>
      <c r="X16" s="9">
        <f t="shared" si="7"/>
        <v>132000</v>
      </c>
      <c r="Y16" s="9">
        <f t="shared" si="7"/>
        <v>132000</v>
      </c>
      <c r="Z16" s="9">
        <f t="shared" si="7"/>
        <v>132000</v>
      </c>
      <c r="AA16" s="9">
        <f t="shared" si="7"/>
        <v>132000</v>
      </c>
      <c r="AB16" s="9">
        <f t="shared" si="7"/>
        <v>132000</v>
      </c>
      <c r="AC16" s="9">
        <f t="shared" si="7"/>
        <v>132000</v>
      </c>
    </row>
    <row r="17" spans="1:29" x14ac:dyDescent="0.25">
      <c r="A17" t="s">
        <v>11</v>
      </c>
      <c r="J17" s="1" t="s">
        <v>6</v>
      </c>
      <c r="K17" s="9">
        <f>SUM(K14:K16)</f>
        <v>1500000</v>
      </c>
      <c r="L17" s="9">
        <f t="shared" ref="L17:AC17" si="8">SUM(L14:L16)</f>
        <v>132000</v>
      </c>
      <c r="M17" s="9">
        <f t="shared" si="8"/>
        <v>632000</v>
      </c>
      <c r="N17" s="9">
        <f t="shared" si="8"/>
        <v>632000</v>
      </c>
      <c r="O17" s="9">
        <f t="shared" si="8"/>
        <v>632000</v>
      </c>
      <c r="P17" s="9">
        <f t="shared" si="8"/>
        <v>632000</v>
      </c>
      <c r="Q17" s="9">
        <f t="shared" si="8"/>
        <v>632000</v>
      </c>
      <c r="R17" s="9">
        <f t="shared" si="8"/>
        <v>632000</v>
      </c>
      <c r="S17" s="9">
        <f t="shared" si="8"/>
        <v>632000</v>
      </c>
      <c r="T17" s="9">
        <f t="shared" si="8"/>
        <v>632000</v>
      </c>
      <c r="U17" s="9">
        <f t="shared" si="8"/>
        <v>632000</v>
      </c>
      <c r="V17" s="9">
        <f t="shared" si="8"/>
        <v>632000</v>
      </c>
      <c r="W17" s="9">
        <f t="shared" si="8"/>
        <v>632000</v>
      </c>
      <c r="X17" s="9">
        <f t="shared" si="8"/>
        <v>632000</v>
      </c>
      <c r="Y17" s="9">
        <f t="shared" si="8"/>
        <v>632000</v>
      </c>
      <c r="Z17" s="9">
        <f t="shared" si="8"/>
        <v>632000</v>
      </c>
      <c r="AA17" s="9">
        <f t="shared" si="8"/>
        <v>632000</v>
      </c>
      <c r="AB17" s="9">
        <f t="shared" si="8"/>
        <v>632000</v>
      </c>
      <c r="AC17" s="9">
        <f t="shared" si="8"/>
        <v>632000</v>
      </c>
    </row>
    <row r="18" spans="1:29" x14ac:dyDescent="0.25">
      <c r="A18" s="1" t="s">
        <v>12</v>
      </c>
      <c r="B18" s="7">
        <v>60000</v>
      </c>
    </row>
    <row r="19" spans="1:29" x14ac:dyDescent="0.25">
      <c r="A19" s="1" t="s">
        <v>13</v>
      </c>
      <c r="B19" s="7">
        <v>12000</v>
      </c>
      <c r="J19" t="s">
        <v>20</v>
      </c>
    </row>
    <row r="20" spans="1:29" x14ac:dyDescent="0.25">
      <c r="A20" s="1" t="s">
        <v>14</v>
      </c>
      <c r="B20" s="7">
        <v>50000</v>
      </c>
      <c r="J20" s="1" t="s">
        <v>24</v>
      </c>
      <c r="K20" s="6"/>
      <c r="L20" s="6"/>
      <c r="M20" s="9">
        <f t="shared" ref="M20:AC20" si="9">$B$4</f>
        <v>1000</v>
      </c>
      <c r="N20" s="9">
        <f t="shared" si="9"/>
        <v>1000</v>
      </c>
      <c r="O20" s="9">
        <f t="shared" si="9"/>
        <v>1000</v>
      </c>
      <c r="P20" s="9">
        <f t="shared" si="9"/>
        <v>1000</v>
      </c>
      <c r="Q20" s="9">
        <f t="shared" si="9"/>
        <v>1000</v>
      </c>
      <c r="R20" s="9">
        <f t="shared" si="9"/>
        <v>1000</v>
      </c>
      <c r="S20" s="9">
        <f t="shared" si="9"/>
        <v>1000</v>
      </c>
      <c r="T20" s="9">
        <f t="shared" si="9"/>
        <v>1000</v>
      </c>
      <c r="U20" s="9">
        <f t="shared" si="9"/>
        <v>1000</v>
      </c>
      <c r="V20" s="9">
        <f t="shared" si="9"/>
        <v>1000</v>
      </c>
      <c r="W20" s="9">
        <f t="shared" si="9"/>
        <v>1000</v>
      </c>
      <c r="X20" s="9">
        <f t="shared" si="9"/>
        <v>1000</v>
      </c>
      <c r="Y20" s="9">
        <f t="shared" si="9"/>
        <v>1000</v>
      </c>
      <c r="Z20" s="9">
        <f t="shared" si="9"/>
        <v>1000</v>
      </c>
      <c r="AA20" s="9">
        <f t="shared" si="9"/>
        <v>1000</v>
      </c>
      <c r="AB20" s="9">
        <f t="shared" si="9"/>
        <v>1000</v>
      </c>
      <c r="AC20" s="9">
        <f t="shared" si="9"/>
        <v>1000</v>
      </c>
    </row>
    <row r="21" spans="1:29" x14ac:dyDescent="0.25">
      <c r="A21" s="1" t="s">
        <v>21</v>
      </c>
      <c r="B21" s="7">
        <v>10000</v>
      </c>
      <c r="J21" s="1" t="s">
        <v>25</v>
      </c>
      <c r="K21" s="9">
        <f>$B$5</f>
        <v>800</v>
      </c>
      <c r="L21" s="9">
        <f t="shared" ref="L21:AC21" si="10">$B$5</f>
        <v>800</v>
      </c>
      <c r="M21" s="9">
        <f t="shared" si="10"/>
        <v>800</v>
      </c>
      <c r="N21" s="9">
        <f t="shared" si="10"/>
        <v>800</v>
      </c>
      <c r="O21" s="9">
        <f t="shared" si="10"/>
        <v>800</v>
      </c>
      <c r="P21" s="9">
        <f t="shared" si="10"/>
        <v>800</v>
      </c>
      <c r="Q21" s="9">
        <f t="shared" si="10"/>
        <v>800</v>
      </c>
      <c r="R21" s="9">
        <f t="shared" si="10"/>
        <v>800</v>
      </c>
      <c r="S21" s="9">
        <f t="shared" si="10"/>
        <v>800</v>
      </c>
      <c r="T21" s="9">
        <f t="shared" si="10"/>
        <v>800</v>
      </c>
      <c r="U21" s="9">
        <f t="shared" si="10"/>
        <v>800</v>
      </c>
      <c r="V21" s="9">
        <f t="shared" si="10"/>
        <v>800</v>
      </c>
      <c r="W21" s="9">
        <f t="shared" si="10"/>
        <v>800</v>
      </c>
      <c r="X21" s="9">
        <f t="shared" si="10"/>
        <v>800</v>
      </c>
      <c r="Y21" s="9">
        <f t="shared" si="10"/>
        <v>800</v>
      </c>
      <c r="Z21" s="9">
        <f t="shared" si="10"/>
        <v>800</v>
      </c>
      <c r="AA21" s="9">
        <f t="shared" si="10"/>
        <v>800</v>
      </c>
      <c r="AB21" s="9">
        <f t="shared" si="10"/>
        <v>800</v>
      </c>
      <c r="AC21" s="9">
        <f t="shared" si="10"/>
        <v>800</v>
      </c>
    </row>
    <row r="22" spans="1:29" x14ac:dyDescent="0.25">
      <c r="J22" s="1" t="s">
        <v>6</v>
      </c>
      <c r="K22" s="9">
        <f>K20*K21</f>
        <v>0</v>
      </c>
      <c r="L22" s="9">
        <f t="shared" ref="L22:AC22" si="11">L20*L21</f>
        <v>0</v>
      </c>
      <c r="M22" s="9">
        <f t="shared" si="11"/>
        <v>800000</v>
      </c>
      <c r="N22" s="9">
        <f t="shared" si="11"/>
        <v>800000</v>
      </c>
      <c r="O22" s="9">
        <f t="shared" si="11"/>
        <v>800000</v>
      </c>
      <c r="P22" s="9">
        <f t="shared" si="11"/>
        <v>800000</v>
      </c>
      <c r="Q22" s="9">
        <f t="shared" si="11"/>
        <v>800000</v>
      </c>
      <c r="R22" s="9">
        <f t="shared" si="11"/>
        <v>800000</v>
      </c>
      <c r="S22" s="9">
        <f t="shared" si="11"/>
        <v>800000</v>
      </c>
      <c r="T22" s="9">
        <f t="shared" si="11"/>
        <v>800000</v>
      </c>
      <c r="U22" s="9">
        <f t="shared" si="11"/>
        <v>800000</v>
      </c>
      <c r="V22" s="9">
        <f t="shared" si="11"/>
        <v>800000</v>
      </c>
      <c r="W22" s="9">
        <f t="shared" si="11"/>
        <v>800000</v>
      </c>
      <c r="X22" s="9">
        <f t="shared" si="11"/>
        <v>800000</v>
      </c>
      <c r="Y22" s="9">
        <f t="shared" si="11"/>
        <v>800000</v>
      </c>
      <c r="Z22" s="9">
        <f t="shared" si="11"/>
        <v>800000</v>
      </c>
      <c r="AA22" s="9">
        <f t="shared" si="11"/>
        <v>800000</v>
      </c>
      <c r="AB22" s="9">
        <f t="shared" si="11"/>
        <v>800000</v>
      </c>
      <c r="AC22" s="9">
        <f t="shared" si="11"/>
        <v>800000</v>
      </c>
    </row>
    <row r="24" spans="1:29" x14ac:dyDescent="0.25">
      <c r="J24" t="s">
        <v>23</v>
      </c>
    </row>
    <row r="25" spans="1:29" x14ac:dyDescent="0.25">
      <c r="J25" s="1" t="s">
        <v>29</v>
      </c>
      <c r="K25" s="9">
        <f>K20</f>
        <v>0</v>
      </c>
      <c r="L25" s="9">
        <f t="shared" ref="L25:AC25" si="12">L20</f>
        <v>0</v>
      </c>
      <c r="M25" s="9">
        <f t="shared" si="12"/>
        <v>1000</v>
      </c>
      <c r="N25" s="9">
        <f t="shared" si="12"/>
        <v>1000</v>
      </c>
      <c r="O25" s="9">
        <f t="shared" si="12"/>
        <v>1000</v>
      </c>
      <c r="P25" s="9">
        <f t="shared" si="12"/>
        <v>1000</v>
      </c>
      <c r="Q25" s="9">
        <f t="shared" si="12"/>
        <v>1000</v>
      </c>
      <c r="R25" s="9">
        <f t="shared" si="12"/>
        <v>1000</v>
      </c>
      <c r="S25" s="9">
        <f t="shared" si="12"/>
        <v>1000</v>
      </c>
      <c r="T25" s="9">
        <f t="shared" si="12"/>
        <v>1000</v>
      </c>
      <c r="U25" s="9">
        <f t="shared" si="12"/>
        <v>1000</v>
      </c>
      <c r="V25" s="9">
        <f t="shared" si="12"/>
        <v>1000</v>
      </c>
      <c r="W25" s="9">
        <f t="shared" si="12"/>
        <v>1000</v>
      </c>
      <c r="X25" s="9">
        <f t="shared" si="12"/>
        <v>1000</v>
      </c>
      <c r="Y25" s="9">
        <f t="shared" si="12"/>
        <v>1000</v>
      </c>
      <c r="Z25" s="9">
        <f t="shared" si="12"/>
        <v>1000</v>
      </c>
      <c r="AA25" s="9">
        <f t="shared" si="12"/>
        <v>1000</v>
      </c>
      <c r="AB25" s="9">
        <f t="shared" si="12"/>
        <v>1000</v>
      </c>
      <c r="AC25" s="9">
        <f t="shared" si="12"/>
        <v>1000</v>
      </c>
    </row>
    <row r="26" spans="1:29" x14ac:dyDescent="0.25">
      <c r="J26" s="11" t="s">
        <v>31</v>
      </c>
      <c r="K26" s="9">
        <f>$B$14+$B$15</f>
        <v>500</v>
      </c>
      <c r="L26" s="9">
        <f t="shared" ref="L26:AC26" si="13">$B$14+$B$15</f>
        <v>500</v>
      </c>
      <c r="M26" s="9">
        <f t="shared" si="13"/>
        <v>500</v>
      </c>
      <c r="N26" s="9">
        <f t="shared" si="13"/>
        <v>500</v>
      </c>
      <c r="O26" s="9">
        <f t="shared" si="13"/>
        <v>500</v>
      </c>
      <c r="P26" s="9">
        <f t="shared" si="13"/>
        <v>500</v>
      </c>
      <c r="Q26" s="9">
        <f t="shared" si="13"/>
        <v>500</v>
      </c>
      <c r="R26" s="9">
        <f t="shared" si="13"/>
        <v>500</v>
      </c>
      <c r="S26" s="9">
        <f t="shared" si="13"/>
        <v>500</v>
      </c>
      <c r="T26" s="9">
        <f t="shared" si="13"/>
        <v>500</v>
      </c>
      <c r="U26" s="9">
        <f t="shared" si="13"/>
        <v>500</v>
      </c>
      <c r="V26" s="9">
        <f t="shared" si="13"/>
        <v>500</v>
      </c>
      <c r="W26" s="9">
        <f t="shared" si="13"/>
        <v>500</v>
      </c>
      <c r="X26" s="9">
        <f t="shared" si="13"/>
        <v>500</v>
      </c>
      <c r="Y26" s="9">
        <f t="shared" si="13"/>
        <v>500</v>
      </c>
      <c r="Z26" s="9">
        <f t="shared" si="13"/>
        <v>500</v>
      </c>
      <c r="AA26" s="9">
        <f t="shared" si="13"/>
        <v>500</v>
      </c>
      <c r="AB26" s="9">
        <f t="shared" si="13"/>
        <v>500</v>
      </c>
      <c r="AC26" s="9">
        <f t="shared" si="13"/>
        <v>500</v>
      </c>
    </row>
    <row r="27" spans="1:29" x14ac:dyDescent="0.25">
      <c r="J27" s="11" t="s">
        <v>6</v>
      </c>
      <c r="K27" s="9">
        <f>K25*K26</f>
        <v>0</v>
      </c>
      <c r="L27" s="9">
        <f t="shared" ref="L27:AC27" si="14">L25*L26</f>
        <v>0</v>
      </c>
      <c r="M27" s="9">
        <f t="shared" si="14"/>
        <v>500000</v>
      </c>
      <c r="N27" s="9">
        <f t="shared" si="14"/>
        <v>500000</v>
      </c>
      <c r="O27" s="9">
        <f t="shared" si="14"/>
        <v>500000</v>
      </c>
      <c r="P27" s="9">
        <f t="shared" si="14"/>
        <v>500000</v>
      </c>
      <c r="Q27" s="9">
        <f t="shared" si="14"/>
        <v>500000</v>
      </c>
      <c r="R27" s="9">
        <f t="shared" si="14"/>
        <v>500000</v>
      </c>
      <c r="S27" s="9">
        <f t="shared" si="14"/>
        <v>500000</v>
      </c>
      <c r="T27" s="9">
        <f t="shared" si="14"/>
        <v>500000</v>
      </c>
      <c r="U27" s="9">
        <f t="shared" si="14"/>
        <v>500000</v>
      </c>
      <c r="V27" s="9">
        <f t="shared" si="14"/>
        <v>500000</v>
      </c>
      <c r="W27" s="9">
        <f t="shared" si="14"/>
        <v>500000</v>
      </c>
      <c r="X27" s="9">
        <f t="shared" si="14"/>
        <v>500000</v>
      </c>
      <c r="Y27" s="9">
        <f t="shared" si="14"/>
        <v>500000</v>
      </c>
      <c r="Z27" s="9">
        <f t="shared" si="14"/>
        <v>500000</v>
      </c>
      <c r="AA27" s="9">
        <f t="shared" si="14"/>
        <v>500000</v>
      </c>
      <c r="AB27" s="9">
        <f t="shared" si="14"/>
        <v>500000</v>
      </c>
      <c r="AC27" s="9">
        <f t="shared" si="14"/>
        <v>500000</v>
      </c>
    </row>
    <row r="29" spans="1:29" x14ac:dyDescent="0.25">
      <c r="J29" t="s">
        <v>10</v>
      </c>
    </row>
    <row r="30" spans="1:29" x14ac:dyDescent="0.25">
      <c r="J30" s="1" t="str">
        <f>A18</f>
        <v>Аренда</v>
      </c>
      <c r="K30" s="6"/>
      <c r="L30" s="9">
        <f>$B$18</f>
        <v>60000</v>
      </c>
      <c r="M30" s="9">
        <f t="shared" ref="M30:AC30" si="15">$B$18</f>
        <v>60000</v>
      </c>
      <c r="N30" s="9">
        <f t="shared" si="15"/>
        <v>60000</v>
      </c>
      <c r="O30" s="9">
        <f t="shared" si="15"/>
        <v>60000</v>
      </c>
      <c r="P30" s="9">
        <f t="shared" si="15"/>
        <v>60000</v>
      </c>
      <c r="Q30" s="9">
        <f t="shared" si="15"/>
        <v>60000</v>
      </c>
      <c r="R30" s="9">
        <f t="shared" si="15"/>
        <v>60000</v>
      </c>
      <c r="S30" s="9">
        <f t="shared" si="15"/>
        <v>60000</v>
      </c>
      <c r="T30" s="9">
        <f t="shared" si="15"/>
        <v>60000</v>
      </c>
      <c r="U30" s="9">
        <f t="shared" si="15"/>
        <v>60000</v>
      </c>
      <c r="V30" s="9">
        <f t="shared" si="15"/>
        <v>60000</v>
      </c>
      <c r="W30" s="9">
        <f t="shared" si="15"/>
        <v>60000</v>
      </c>
      <c r="X30" s="9">
        <f t="shared" si="15"/>
        <v>60000</v>
      </c>
      <c r="Y30" s="9">
        <f t="shared" si="15"/>
        <v>60000</v>
      </c>
      <c r="Z30" s="9">
        <f t="shared" si="15"/>
        <v>60000</v>
      </c>
      <c r="AA30" s="9">
        <f t="shared" si="15"/>
        <v>60000</v>
      </c>
      <c r="AB30" s="9">
        <f t="shared" si="15"/>
        <v>60000</v>
      </c>
      <c r="AC30" s="9">
        <f t="shared" si="15"/>
        <v>60000</v>
      </c>
    </row>
    <row r="31" spans="1:29" x14ac:dyDescent="0.25">
      <c r="J31" s="1" t="str">
        <f>A19</f>
        <v>Коммунальные расходы</v>
      </c>
      <c r="K31" s="6"/>
      <c r="L31" s="9">
        <f>$B$19</f>
        <v>12000</v>
      </c>
      <c r="M31" s="9">
        <f t="shared" ref="M31:AC31" si="16">$B$19</f>
        <v>12000</v>
      </c>
      <c r="N31" s="9">
        <f t="shared" si="16"/>
        <v>12000</v>
      </c>
      <c r="O31" s="9">
        <f t="shared" si="16"/>
        <v>12000</v>
      </c>
      <c r="P31" s="9">
        <f t="shared" si="16"/>
        <v>12000</v>
      </c>
      <c r="Q31" s="9">
        <f t="shared" si="16"/>
        <v>12000</v>
      </c>
      <c r="R31" s="9">
        <f t="shared" si="16"/>
        <v>12000</v>
      </c>
      <c r="S31" s="9">
        <f t="shared" si="16"/>
        <v>12000</v>
      </c>
      <c r="T31" s="9">
        <f t="shared" si="16"/>
        <v>12000</v>
      </c>
      <c r="U31" s="9">
        <f t="shared" si="16"/>
        <v>12000</v>
      </c>
      <c r="V31" s="9">
        <f t="shared" si="16"/>
        <v>12000</v>
      </c>
      <c r="W31" s="9">
        <f t="shared" si="16"/>
        <v>12000</v>
      </c>
      <c r="X31" s="9">
        <f t="shared" si="16"/>
        <v>12000</v>
      </c>
      <c r="Y31" s="9">
        <f t="shared" si="16"/>
        <v>12000</v>
      </c>
      <c r="Z31" s="9">
        <f t="shared" si="16"/>
        <v>12000</v>
      </c>
      <c r="AA31" s="9">
        <f t="shared" si="16"/>
        <v>12000</v>
      </c>
      <c r="AB31" s="9">
        <f t="shared" si="16"/>
        <v>12000</v>
      </c>
      <c r="AC31" s="9">
        <f t="shared" si="16"/>
        <v>12000</v>
      </c>
    </row>
    <row r="32" spans="1:29" x14ac:dyDescent="0.25">
      <c r="J32" s="1" t="str">
        <f>A20</f>
        <v>Административная заработная плата</v>
      </c>
      <c r="K32" s="6"/>
      <c r="L32" s="9">
        <f>$B$20</f>
        <v>50000</v>
      </c>
      <c r="M32" s="9">
        <f t="shared" ref="M32:AC32" si="17">$B$20</f>
        <v>50000</v>
      </c>
      <c r="N32" s="9">
        <f t="shared" si="17"/>
        <v>50000</v>
      </c>
      <c r="O32" s="9">
        <f t="shared" si="17"/>
        <v>50000</v>
      </c>
      <c r="P32" s="9">
        <f t="shared" si="17"/>
        <v>50000</v>
      </c>
      <c r="Q32" s="9">
        <f t="shared" si="17"/>
        <v>50000</v>
      </c>
      <c r="R32" s="9">
        <f t="shared" si="17"/>
        <v>50000</v>
      </c>
      <c r="S32" s="9">
        <f t="shared" si="17"/>
        <v>50000</v>
      </c>
      <c r="T32" s="9">
        <f t="shared" si="17"/>
        <v>50000</v>
      </c>
      <c r="U32" s="9">
        <f t="shared" si="17"/>
        <v>50000</v>
      </c>
      <c r="V32" s="9">
        <f t="shared" si="17"/>
        <v>50000</v>
      </c>
      <c r="W32" s="9">
        <f t="shared" si="17"/>
        <v>50000</v>
      </c>
      <c r="X32" s="9">
        <f t="shared" si="17"/>
        <v>50000</v>
      </c>
      <c r="Y32" s="9">
        <f t="shared" si="17"/>
        <v>50000</v>
      </c>
      <c r="Z32" s="9">
        <f t="shared" si="17"/>
        <v>50000</v>
      </c>
      <c r="AA32" s="9">
        <f t="shared" si="17"/>
        <v>50000</v>
      </c>
      <c r="AB32" s="9">
        <f t="shared" si="17"/>
        <v>50000</v>
      </c>
      <c r="AC32" s="9">
        <f t="shared" si="17"/>
        <v>50000</v>
      </c>
    </row>
    <row r="33" spans="10:29" x14ac:dyDescent="0.25">
      <c r="J33" s="1" t="str">
        <f>A21</f>
        <v>Другие расходы</v>
      </c>
      <c r="K33" s="6"/>
      <c r="L33" s="9">
        <f>$B$21</f>
        <v>10000</v>
      </c>
      <c r="M33" s="9">
        <f t="shared" ref="M33:AC33" si="18">$B$21</f>
        <v>10000</v>
      </c>
      <c r="N33" s="9">
        <f t="shared" si="18"/>
        <v>10000</v>
      </c>
      <c r="O33" s="9">
        <f t="shared" si="18"/>
        <v>10000</v>
      </c>
      <c r="P33" s="9">
        <f t="shared" si="18"/>
        <v>10000</v>
      </c>
      <c r="Q33" s="9">
        <f t="shared" si="18"/>
        <v>10000</v>
      </c>
      <c r="R33" s="9">
        <f t="shared" si="18"/>
        <v>10000</v>
      </c>
      <c r="S33" s="9">
        <f t="shared" si="18"/>
        <v>10000</v>
      </c>
      <c r="T33" s="9">
        <f t="shared" si="18"/>
        <v>10000</v>
      </c>
      <c r="U33" s="9">
        <f t="shared" si="18"/>
        <v>10000</v>
      </c>
      <c r="V33" s="9">
        <f t="shared" si="18"/>
        <v>10000</v>
      </c>
      <c r="W33" s="9">
        <f t="shared" si="18"/>
        <v>10000</v>
      </c>
      <c r="X33" s="9">
        <f t="shared" si="18"/>
        <v>10000</v>
      </c>
      <c r="Y33" s="9">
        <f t="shared" si="18"/>
        <v>10000</v>
      </c>
      <c r="Z33" s="9">
        <f t="shared" si="18"/>
        <v>10000</v>
      </c>
      <c r="AA33" s="9">
        <f t="shared" si="18"/>
        <v>10000</v>
      </c>
      <c r="AB33" s="9">
        <f t="shared" si="18"/>
        <v>10000</v>
      </c>
      <c r="AC33" s="9">
        <f t="shared" si="18"/>
        <v>10000</v>
      </c>
    </row>
    <row r="34" spans="10:29" x14ac:dyDescent="0.25">
      <c r="J34" s="1" t="s">
        <v>6</v>
      </c>
      <c r="K34" s="1">
        <f>SUM(K30:K33)</f>
        <v>0</v>
      </c>
      <c r="L34" s="9">
        <f>SUM(L30:L33)</f>
        <v>132000</v>
      </c>
      <c r="M34" s="9">
        <f t="shared" ref="M34:AC34" si="19">SUM(M30:M33)</f>
        <v>132000</v>
      </c>
      <c r="N34" s="9">
        <f t="shared" si="19"/>
        <v>132000</v>
      </c>
      <c r="O34" s="9">
        <f t="shared" si="19"/>
        <v>132000</v>
      </c>
      <c r="P34" s="9">
        <f t="shared" si="19"/>
        <v>132000</v>
      </c>
      <c r="Q34" s="9">
        <f t="shared" si="19"/>
        <v>132000</v>
      </c>
      <c r="R34" s="9">
        <f t="shared" si="19"/>
        <v>132000</v>
      </c>
      <c r="S34" s="9">
        <f t="shared" si="19"/>
        <v>132000</v>
      </c>
      <c r="T34" s="9">
        <f t="shared" si="19"/>
        <v>132000</v>
      </c>
      <c r="U34" s="9">
        <f t="shared" si="19"/>
        <v>132000</v>
      </c>
      <c r="V34" s="9">
        <f t="shared" si="19"/>
        <v>132000</v>
      </c>
      <c r="W34" s="9">
        <f t="shared" si="19"/>
        <v>132000</v>
      </c>
      <c r="X34" s="9">
        <f t="shared" si="19"/>
        <v>132000</v>
      </c>
      <c r="Y34" s="9">
        <f t="shared" si="19"/>
        <v>132000</v>
      </c>
      <c r="Z34" s="9">
        <f t="shared" si="19"/>
        <v>132000</v>
      </c>
      <c r="AA34" s="9">
        <f t="shared" si="19"/>
        <v>132000</v>
      </c>
      <c r="AB34" s="9">
        <f t="shared" si="19"/>
        <v>132000</v>
      </c>
      <c r="AC34" s="9">
        <f t="shared" si="19"/>
        <v>132000</v>
      </c>
    </row>
    <row r="36" spans="10:29" x14ac:dyDescent="0.25">
      <c r="J36" t="s">
        <v>32</v>
      </c>
    </row>
    <row r="37" spans="10:29" x14ac:dyDescent="0.25">
      <c r="J37" s="1" t="s">
        <v>20</v>
      </c>
      <c r="K37" s="9">
        <f>K22</f>
        <v>0</v>
      </c>
      <c r="L37" s="9">
        <f t="shared" ref="L37:AC37" si="20">L22</f>
        <v>0</v>
      </c>
      <c r="M37" s="9">
        <f t="shared" si="20"/>
        <v>800000</v>
      </c>
      <c r="N37" s="9">
        <f t="shared" si="20"/>
        <v>800000</v>
      </c>
      <c r="O37" s="9">
        <f t="shared" si="20"/>
        <v>800000</v>
      </c>
      <c r="P37" s="9">
        <f t="shared" si="20"/>
        <v>800000</v>
      </c>
      <c r="Q37" s="9">
        <f t="shared" si="20"/>
        <v>800000</v>
      </c>
      <c r="R37" s="9">
        <f t="shared" si="20"/>
        <v>800000</v>
      </c>
      <c r="S37" s="9">
        <f t="shared" si="20"/>
        <v>800000</v>
      </c>
      <c r="T37" s="9">
        <f t="shared" si="20"/>
        <v>800000</v>
      </c>
      <c r="U37" s="9">
        <f t="shared" si="20"/>
        <v>800000</v>
      </c>
      <c r="V37" s="9">
        <f t="shared" si="20"/>
        <v>800000</v>
      </c>
      <c r="W37" s="9">
        <f t="shared" si="20"/>
        <v>800000</v>
      </c>
      <c r="X37" s="9">
        <f t="shared" si="20"/>
        <v>800000</v>
      </c>
      <c r="Y37" s="9">
        <f t="shared" si="20"/>
        <v>800000</v>
      </c>
      <c r="Z37" s="9">
        <f t="shared" si="20"/>
        <v>800000</v>
      </c>
      <c r="AA37" s="9">
        <f t="shared" si="20"/>
        <v>800000</v>
      </c>
      <c r="AB37" s="9">
        <f t="shared" si="20"/>
        <v>800000</v>
      </c>
      <c r="AC37" s="9">
        <f t="shared" si="20"/>
        <v>800000</v>
      </c>
    </row>
    <row r="38" spans="10:29" x14ac:dyDescent="0.25">
      <c r="J38" s="1" t="s">
        <v>34</v>
      </c>
      <c r="K38" s="6"/>
      <c r="L38" s="9">
        <f>$D$11</f>
        <v>15000</v>
      </c>
      <c r="M38" s="9">
        <f t="shared" ref="M38:AC38" si="21">$D$11</f>
        <v>15000</v>
      </c>
      <c r="N38" s="9">
        <f t="shared" si="21"/>
        <v>15000</v>
      </c>
      <c r="O38" s="9">
        <f t="shared" si="21"/>
        <v>15000</v>
      </c>
      <c r="P38" s="9">
        <f t="shared" si="21"/>
        <v>15000</v>
      </c>
      <c r="Q38" s="9">
        <f t="shared" si="21"/>
        <v>15000</v>
      </c>
      <c r="R38" s="9">
        <f t="shared" si="21"/>
        <v>15000</v>
      </c>
      <c r="S38" s="9">
        <f t="shared" si="21"/>
        <v>15000</v>
      </c>
      <c r="T38" s="9">
        <f t="shared" si="21"/>
        <v>15000</v>
      </c>
      <c r="U38" s="9">
        <f t="shared" si="21"/>
        <v>15000</v>
      </c>
      <c r="V38" s="9">
        <f t="shared" si="21"/>
        <v>15000</v>
      </c>
      <c r="W38" s="9">
        <f t="shared" si="21"/>
        <v>15000</v>
      </c>
      <c r="X38" s="9">
        <f t="shared" si="21"/>
        <v>15000</v>
      </c>
      <c r="Y38" s="9">
        <f t="shared" si="21"/>
        <v>15000</v>
      </c>
      <c r="Z38" s="9">
        <f t="shared" si="21"/>
        <v>15000</v>
      </c>
      <c r="AA38" s="9">
        <f t="shared" si="21"/>
        <v>15000</v>
      </c>
      <c r="AB38" s="9">
        <f t="shared" si="21"/>
        <v>15000</v>
      </c>
      <c r="AC38" s="9">
        <f t="shared" si="21"/>
        <v>15000</v>
      </c>
    </row>
    <row r="39" spans="10:29" x14ac:dyDescent="0.25">
      <c r="J39" s="11" t="s">
        <v>23</v>
      </c>
      <c r="K39" s="9">
        <f>K27</f>
        <v>0</v>
      </c>
      <c r="L39" s="9">
        <f t="shared" ref="L39:AC39" si="22">L27</f>
        <v>0</v>
      </c>
      <c r="M39" s="9">
        <f t="shared" si="22"/>
        <v>500000</v>
      </c>
      <c r="N39" s="9">
        <f t="shared" si="22"/>
        <v>500000</v>
      </c>
      <c r="O39" s="9">
        <f t="shared" si="22"/>
        <v>500000</v>
      </c>
      <c r="P39" s="9">
        <f t="shared" si="22"/>
        <v>500000</v>
      </c>
      <c r="Q39" s="9">
        <f t="shared" si="22"/>
        <v>500000</v>
      </c>
      <c r="R39" s="9">
        <f t="shared" si="22"/>
        <v>500000</v>
      </c>
      <c r="S39" s="9">
        <f t="shared" si="22"/>
        <v>500000</v>
      </c>
      <c r="T39" s="9">
        <f t="shared" si="22"/>
        <v>500000</v>
      </c>
      <c r="U39" s="9">
        <f t="shared" si="22"/>
        <v>500000</v>
      </c>
      <c r="V39" s="9">
        <f t="shared" si="22"/>
        <v>500000</v>
      </c>
      <c r="W39" s="9">
        <f t="shared" si="22"/>
        <v>500000</v>
      </c>
      <c r="X39" s="9">
        <f t="shared" si="22"/>
        <v>500000</v>
      </c>
      <c r="Y39" s="9">
        <f t="shared" si="22"/>
        <v>500000</v>
      </c>
      <c r="Z39" s="9">
        <f t="shared" si="22"/>
        <v>500000</v>
      </c>
      <c r="AA39" s="9">
        <f t="shared" si="22"/>
        <v>500000</v>
      </c>
      <c r="AB39" s="9">
        <f t="shared" si="22"/>
        <v>500000</v>
      </c>
      <c r="AC39" s="9">
        <f t="shared" si="22"/>
        <v>500000</v>
      </c>
    </row>
    <row r="40" spans="10:29" x14ac:dyDescent="0.25">
      <c r="J40" s="11" t="s">
        <v>10</v>
      </c>
      <c r="K40" s="9">
        <f>K34</f>
        <v>0</v>
      </c>
      <c r="L40" s="9">
        <f t="shared" ref="L40:AC40" si="23">L34</f>
        <v>132000</v>
      </c>
      <c r="M40" s="9">
        <f t="shared" si="23"/>
        <v>132000</v>
      </c>
      <c r="N40" s="9">
        <f t="shared" si="23"/>
        <v>132000</v>
      </c>
      <c r="O40" s="9">
        <f t="shared" si="23"/>
        <v>132000</v>
      </c>
      <c r="P40" s="9">
        <f t="shared" si="23"/>
        <v>132000</v>
      </c>
      <c r="Q40" s="9">
        <f t="shared" si="23"/>
        <v>132000</v>
      </c>
      <c r="R40" s="9">
        <f t="shared" si="23"/>
        <v>132000</v>
      </c>
      <c r="S40" s="9">
        <f t="shared" si="23"/>
        <v>132000</v>
      </c>
      <c r="T40" s="9">
        <f t="shared" si="23"/>
        <v>132000</v>
      </c>
      <c r="U40" s="9">
        <f t="shared" si="23"/>
        <v>132000</v>
      </c>
      <c r="V40" s="9">
        <f t="shared" si="23"/>
        <v>132000</v>
      </c>
      <c r="W40" s="9">
        <f t="shared" si="23"/>
        <v>132000</v>
      </c>
      <c r="X40" s="9">
        <f t="shared" si="23"/>
        <v>132000</v>
      </c>
      <c r="Y40" s="9">
        <f t="shared" si="23"/>
        <v>132000</v>
      </c>
      <c r="Z40" s="9">
        <f t="shared" si="23"/>
        <v>132000</v>
      </c>
      <c r="AA40" s="9">
        <f t="shared" si="23"/>
        <v>132000</v>
      </c>
      <c r="AB40" s="9">
        <f t="shared" si="23"/>
        <v>132000</v>
      </c>
      <c r="AC40" s="9">
        <f t="shared" si="23"/>
        <v>132000</v>
      </c>
    </row>
    <row r="41" spans="10:29" x14ac:dyDescent="0.25">
      <c r="J41" s="1" t="s">
        <v>35</v>
      </c>
      <c r="K41" s="9">
        <f>K37-K38-K39-K40</f>
        <v>0</v>
      </c>
      <c r="L41" s="9">
        <f t="shared" ref="L41:AC41" si="24">L37-L38-L39-L40</f>
        <v>-147000</v>
      </c>
      <c r="M41" s="9">
        <f t="shared" si="24"/>
        <v>153000</v>
      </c>
      <c r="N41" s="9">
        <f t="shared" si="24"/>
        <v>153000</v>
      </c>
      <c r="O41" s="9">
        <f t="shared" si="24"/>
        <v>153000</v>
      </c>
      <c r="P41" s="9">
        <f t="shared" si="24"/>
        <v>153000</v>
      </c>
      <c r="Q41" s="9">
        <f t="shared" si="24"/>
        <v>153000</v>
      </c>
      <c r="R41" s="9">
        <f t="shared" si="24"/>
        <v>153000</v>
      </c>
      <c r="S41" s="9">
        <f t="shared" si="24"/>
        <v>153000</v>
      </c>
      <c r="T41" s="9">
        <f t="shared" si="24"/>
        <v>153000</v>
      </c>
      <c r="U41" s="9">
        <f t="shared" si="24"/>
        <v>153000</v>
      </c>
      <c r="V41" s="9">
        <f t="shared" si="24"/>
        <v>153000</v>
      </c>
      <c r="W41" s="9">
        <f t="shared" si="24"/>
        <v>153000</v>
      </c>
      <c r="X41" s="9">
        <f t="shared" si="24"/>
        <v>153000</v>
      </c>
      <c r="Y41" s="9">
        <f t="shared" si="24"/>
        <v>153000</v>
      </c>
      <c r="Z41" s="9">
        <f t="shared" si="24"/>
        <v>153000</v>
      </c>
      <c r="AA41" s="9">
        <f t="shared" si="24"/>
        <v>153000</v>
      </c>
      <c r="AB41" s="9">
        <f t="shared" si="24"/>
        <v>153000</v>
      </c>
      <c r="AC41" s="9">
        <f t="shared" si="24"/>
        <v>153000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2017-02-26T08:46:55Z</dcterms:modified>
</cp:coreProperties>
</file>